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21735" windowHeight="10935"/>
  </bookViews>
  <sheets>
    <sheet name="По состоянию на 24.12.2015." sheetId="1" r:id="rId1"/>
  </sheets>
  <definedNames>
    <definedName name="_xlnm.Print_Area" localSheetId="0">'По состоянию на 24.12.2015.'!$A$1:$Q$29</definedName>
  </definedNames>
  <calcPr calcId="125725"/>
</workbook>
</file>

<file path=xl/calcChain.xml><?xml version="1.0" encoding="utf-8"?>
<calcChain xmlns="http://schemas.openxmlformats.org/spreadsheetml/2006/main">
  <c r="J17" i="1"/>
  <c r="J13"/>
  <c r="H27"/>
  <c r="D27"/>
  <c r="J26"/>
  <c r="J25"/>
  <c r="J24"/>
  <c r="J23"/>
  <c r="J22"/>
  <c r="J21"/>
  <c r="J20"/>
  <c r="J19"/>
  <c r="P18"/>
  <c r="J18"/>
  <c r="J16"/>
  <c r="J15"/>
  <c r="J14"/>
  <c r="J12"/>
  <c r="J11"/>
  <c r="J10"/>
  <c r="J9"/>
  <c r="J8"/>
  <c r="P27" l="1"/>
  <c r="J27"/>
</calcChain>
</file>

<file path=xl/sharedStrings.xml><?xml version="1.0" encoding="utf-8"?>
<sst xmlns="http://schemas.openxmlformats.org/spreadsheetml/2006/main" count="183" uniqueCount="144">
  <si>
    <t>№ п/п</t>
  </si>
  <si>
    <t>Объем субсидии из областного бюджета (тыс. рублей)</t>
  </si>
  <si>
    <t>Дата подачи документов на торги</t>
  </si>
  <si>
    <t>Планируемая дата проведения торгов</t>
  </si>
  <si>
    <t>Акты по форме КС-2 и КС-3 (дата, номер)</t>
  </si>
  <si>
    <t>Наименование исполнителя (подрядчика, субподрядчика), ИНН</t>
  </si>
  <si>
    <t>Наименование учреждения (полное)</t>
  </si>
  <si>
    <t>Сумма оплаты выполненных работ, в тыс. рублей</t>
  </si>
  <si>
    <t xml:space="preserve">Оплата выполненных работ (дата, номер платежного поручения) </t>
  </si>
  <si>
    <t>Стоимость  работ по заключенному контракту/ договору (тыс. рублей)</t>
  </si>
  <si>
    <t>Сроки начала и окончания работ по контракту/ договору</t>
  </si>
  <si>
    <t>Дата заключения контракта/ договора</t>
  </si>
  <si>
    <t>Процент выполнения работ</t>
  </si>
  <si>
    <t>Виды работ</t>
  </si>
  <si>
    <t>1.</t>
  </si>
  <si>
    <t>2.</t>
  </si>
  <si>
    <t>3.</t>
  </si>
  <si>
    <t>4.</t>
  </si>
  <si>
    <t>5.</t>
  </si>
  <si>
    <t>6.</t>
  </si>
  <si>
    <t>7.</t>
  </si>
  <si>
    <t>8.</t>
  </si>
  <si>
    <t>ООО "Вектор" ИНН 6324015128</t>
  </si>
  <si>
    <t xml:space="preserve">Капитальный ремонт кровли ГБС(К)ОУ школы-интерната № 3, по адресу: г. Тольятти, ул. Кирова, 64 </t>
  </si>
  <si>
    <t>http://zakupki.gov.ru/epz/order/notice/ea44/view/common-info.html?regNumber=0142200001315007186</t>
  </si>
  <si>
    <t>-</t>
  </si>
  <si>
    <t>ООО «ЭТИКЕТ» ИНН6321074573</t>
  </si>
  <si>
    <t>№588 от 15.06.2015</t>
  </si>
  <si>
    <t>Капитальный ремонт внутренних лестниц и площадок ГБС(К)ОУ школы-интерната № 4, по адресу: г. Тольятти, ул. Маршала Жукова, 56</t>
  </si>
  <si>
    <t>Исполнитель: Сизенцов О.Н., 379850</t>
  </si>
  <si>
    <t>Закупка для субъектов малого предпринимательства</t>
  </si>
  <si>
    <t>Да</t>
  </si>
  <si>
    <t>Капитальный ремонт кровли учебного корпуса ГБОУ СПО ТСЭК, ул. Ленина, 68</t>
  </si>
  <si>
    <t>Капитальный ремонт кровли учебного корпуса ГБОУ СПО ТСЭК, по адресу: г. Тольятти, ул. Ленина, 72</t>
  </si>
  <si>
    <t>http://zakupki.gov.ru/epz/order/notice/ea44/view/common-info.html?regNumber=0142200001315007643</t>
  </si>
  <si>
    <t>http://zakupki.gov.ru/epz/order/notice/ea44/view/common-info.html?regNumber=0142200001315007637</t>
  </si>
  <si>
    <t>Капитальный ремонт полов с заменой линолеума в здании общежития, расположенного по адресу: г. Тольятти, ул. ул. Карбышева, д. 1</t>
  </si>
  <si>
    <t>С 08.06.2015 по 30.06.2015</t>
  </si>
  <si>
    <t>С момента подписания контракта до 30.08.2015.</t>
  </si>
  <si>
    <t xml:space="preserve">http://utp.sberbank-ast.ru/Trade/NBT/PurchaseView/41/0/0/106603 </t>
  </si>
  <si>
    <t xml:space="preserve"> Общество с ограниченной ответственностью "СТЕНТОР" ИНН: 6345025751</t>
  </si>
  <si>
    <t>С даты подписания контракта до 01.09.2015.</t>
  </si>
  <si>
    <t>ООО ГК "Дизайн Престиж", 6321294956</t>
  </si>
  <si>
    <t>ООО "РЕГИОН-СТРО", 6324053437</t>
  </si>
  <si>
    <t xml:space="preserve">Выполнение работ по капитальному ремонту пола помещений столовой ГАОУ СПО ТЭТ, расположенной ао адресу: ул. Комсомольская, 163 </t>
  </si>
  <si>
    <t xml:space="preserve">http://zakupki.gov.ru/223/purchase/public/purchase/info/common-info.html?purchaseId=2435106&amp;&amp;purchaseMethodType=is </t>
  </si>
  <si>
    <t>Платежное поручение № 537 от 10.07.2015.</t>
  </si>
  <si>
    <t xml:space="preserve">http://utp.sberbank-ast.ru/Trade/NBT/PurchaseView/41/0/0/106246 </t>
  </si>
  <si>
    <t>ИТОГО:</t>
  </si>
  <si>
    <t>Государственное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№ 4 городского округа Тольятти, г. Тольятти, ул. Маршала Жукова, 56</t>
  </si>
  <si>
    <t>Государственное бюджетное образовательное учреждение среднего профессионального образования Тольяттинский социально-экономический колледж, г. Тольятти, ул. Мурысева, 61</t>
  </si>
  <si>
    <t>Государственное бюджетное профессиональное образовательное учреждение Самарской области "Тольяттинский политехнический колледж", г. Тольятти, ул. Комсомольская, 165</t>
  </si>
  <si>
    <t>Государственное бюджетное профессиональное образовательное учреждение Самарской области "Тольяттинский музыкальный колледж им. Р. К. Щедрина", г. Тольятти, б-р Ленина, 7</t>
  </si>
  <si>
    <t>Выполнение работ по капитальному ремонту окон столовой ГАОУ СПО ТЭТ, расположенной по адресу: ул. Комсомольская, 163</t>
  </si>
  <si>
    <t>Государственное автономное образовательное учреждение среднего профессионального образования Тольяттинский электротехнический техникум, г. Тольятти, ул. Комсомольская, 163</t>
  </si>
  <si>
    <t>КС-2 №19 от 22.06.2015; КС-3 № 19 от 22.06.2015,  КС-3 от 23.07.2015 № ФЗ-10 на сумму в 1250,765 тыс. рублей</t>
  </si>
  <si>
    <t>не отражен на ООС</t>
  </si>
  <si>
    <t>http://utp.sberbank-ast.ru/Trade/NBT/PurchaseView/43/0/0/115890</t>
  </si>
  <si>
    <t>Общество с ограниченной ответственностью Группа Компаний "Платформа" ИНН: 6345022542 КПП: 634501001</t>
  </si>
  <si>
    <t>Общество с Ограниченной Ответственностью Архитектурно-Строительная Фирма "Сюз-Арт" ИНН: 6321308292 КПП: 632101001</t>
  </si>
  <si>
    <t>до 20.09.2015</t>
  </si>
  <si>
    <t xml:space="preserve">Акт по форме КС-3 № АКТ-42 от 30.08.2015. Акт по форме КС-2 № АКТ-42 от 30.08.2015.  </t>
  </si>
  <si>
    <t>с 27.07.2015 по 20.09.2015</t>
  </si>
  <si>
    <t>с 31.07.2015 по 30.09.2015</t>
  </si>
  <si>
    <t>Государственное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№ 3 городского округа Тольятти, г. Тольятти, ул. Кирова, 64</t>
  </si>
  <si>
    <t>01.09.2015-30.11.2015</t>
  </si>
  <si>
    <t>ООО Промтехпроект ИНН 6323087183</t>
  </si>
  <si>
    <t>Проектно изыскательские работы капитального ремонта объектов «ГАПОУ  СО "КТиХО", расположенных по адресу: 445147, РФ, Самарская область, Ставропольский район, село Верхние Белозерки,   ул. Советская, 26                                 (литер А-4  и  А-5)</t>
  </si>
  <si>
    <t>п/п 581 от 07.08.2015 г.</t>
  </si>
  <si>
    <t>ООО "АЛЬФА-СТРОЙ", ИНН: 6319184900</t>
  </si>
  <si>
    <t>КС-2 № 52 от 29.07.2015</t>
  </si>
  <si>
    <t>КС-2 № АКТ-67 от 05.08.2015, КС-3 № АКТ-67 от 05.08.2015</t>
  </si>
  <si>
    <t>КС-2 № АКТ-337 от 30.06.2015 г., КС-3 № ФЗ-337 от 30.06.2015.</t>
  </si>
  <si>
    <t xml:space="preserve">п/п 580 от 07.08.2015 г. </t>
  </si>
  <si>
    <t>Договор с единственным поставщиком</t>
  </si>
  <si>
    <t>9.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</si>
  <si>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колледж", г.Тольятти, ул. Победы, 36</t>
  </si>
  <si>
    <t>Капитальный ремонт в помещении библиотеки ГАПОУ СО "ТИПК" (ул. Победы, 36)</t>
  </si>
  <si>
    <t>ООО «СТРОЙАРТМОНТАЖ» , ИНН:   6321346080</t>
  </si>
  <si>
    <t>Капитальный ремонт системы освещения в учебном корпусе № 2. Адрес: г. Тольятти, бульвар Будённого, 7</t>
  </si>
  <si>
    <t>Капитальный ремонт системы освещения в учебном корпусе № 1. Адрес: г. Тольятти, бульвар Ленина, 7</t>
  </si>
  <si>
    <t>с 15.06.2015 по
01.09.2015</t>
  </si>
  <si>
    <t>с 19.06.2015 по
01.09.2015</t>
  </si>
  <si>
    <t>ООО "Синтез"
ИНН 6321297428</t>
  </si>
  <si>
    <t>ООО "Стройуниверсал" ИНН 6324044464</t>
  </si>
  <si>
    <t>№327 от 18.06.2015,
№449 от 31.07.2015</t>
  </si>
  <si>
    <t>№356 от 02.07.2015, №357 от 03.07.2015</t>
  </si>
  <si>
    <t>№475 от
07.08.2015
№ 496 от
27.08.2015</t>
  </si>
  <si>
    <t>№200 от 17.07.2015</t>
  </si>
  <si>
    <t>№792 от
 22.06.2015</t>
  </si>
  <si>
    <t>№ 824 от 23.08.2015</t>
  </si>
  <si>
    <t xml:space="preserve">Выполнение работ по капитальному ремонту пола и стен при входе в столовую ГАОУ СПО ТЭТ, расположенной по адресу: ул. Комсомольская, 163 </t>
  </si>
  <si>
    <t>с 16.07.2015 по 29.07.2015</t>
  </si>
  <si>
    <t>с 06.07.2015 по 04.08.2015</t>
  </si>
  <si>
    <t xml:space="preserve">с 10.06.2015 по 30.06.2015 </t>
  </si>
  <si>
    <t>http://www.zakupki.gov.ru/epz/order/notice/ea44/view/common-info.html?regNumber=0142200001315008748</t>
  </si>
  <si>
    <t>Государственное автономное профессиональное образовательное учреждение Самарской области "Колледж технического и художественного образования г. Тольятти", г. Тольятти, ул. Воскресенская, 18</t>
  </si>
  <si>
    <t xml:space="preserve">Акт по форме КС-2 № АКТ-63 от 28.07.2015. Акт по форме КС-3 № ФЗ-10 от 28.07.2015.  </t>
  </si>
  <si>
    <t>Выполнение работ по капитальному ремонту ограждения и потолка при входе в столовую ГАОУ СПО ТЭТ, расположенной по адресу: ул. Комсомольская, 164</t>
  </si>
  <si>
    <t xml:space="preserve">с 24.08.2015 </t>
  </si>
  <si>
    <t>Платежное поручение от 31.07.2015 № 694 -353,88748 тыс. рублей. Платежное поручение от                      12.08.2015 № 724 - 896,87752 тыс. рублей; платежное поручение № 780 от 02.09.2015 - 2288,10978 тыс. рублей</t>
  </si>
  <si>
    <t>01.09.2015-09.09.2015</t>
  </si>
  <si>
    <t>1600 тыс. рублей. Платежное поручение № 2038 от 07.09.2015</t>
  </si>
  <si>
    <t>Капитальный ремонт стен спортивного зала ГАПОУ СО "ТИПК" (ул. Победы, 36)</t>
  </si>
  <si>
    <t>№ 536 от 21.09.2015</t>
  </si>
  <si>
    <t xml:space="preserve">http://zakupki.gov.ru/223/purchase/public/purchase/info/common-info.html?noticeId=2828762&amp;epz=true </t>
  </si>
  <si>
    <t>ООО "Амет", ИНН: 6345022422. г. Жигулевск, ул. Паровозная, 53</t>
  </si>
  <si>
    <t>Акт по форме КС-2 № акт-17 от 09.09.2015, Акт по форме КС-3 № 17 от 09.09.2015</t>
  </si>
  <si>
    <t>Платежное поручение №666 от 18.09.2015 г.</t>
  </si>
  <si>
    <t>КС2: АКТ-11, АКТ-12, КС3: 11, 12 от 21 сентября 2015 г.</t>
  </si>
  <si>
    <t>от 25.09.2015 №949 на сумму 1680368,44; от 30.09.2015 №990 на сумму 160000.</t>
  </si>
  <si>
    <t>Акт по форме КС-2  № АКТ-5 от 22.09.2015 г. Акт по форме КС-3 от 22.09.2015 № 5</t>
  </si>
  <si>
    <t>Акт по форме КС-2 № АКТ-1 Акт по форме КС-3 от 14.09.2015 г. №1</t>
  </si>
  <si>
    <t>Экономия</t>
  </si>
  <si>
    <t>Капитальный ремонт аварийного участка стены, кровли. Адрес: г.Тольятти, бульвар Ленина, 7</t>
  </si>
  <si>
    <t>Платежное поручение № 765 от 09.10.2015.</t>
  </si>
  <si>
    <t>ООО "СПБ", ИНН:6321321487. 445031, г. Тольятти, ул. 70-летия Октября, 50, кв.17</t>
  </si>
  <si>
    <t>Демонтаж светильников и щитков освещения и монтаж щитков освещения в учебном корпусе № 2. Адрес: г.Тольятти, бульвар Будённого, 7</t>
  </si>
  <si>
    <t>Государственное автономное профессиональное образовательное учреждение Тольяттинский колледж сервисных технологий и предпринимательства, г. Тольятти, ул. Ленина, 37</t>
  </si>
  <si>
    <t>Капитальный ремонт кровли производственных мастерских в учебном корпусе, расположенном по адресу: г. Тольятти, ул. Индустриальная, 2а</t>
  </si>
  <si>
    <t>26.10.2015 - 10.12.2015</t>
  </si>
  <si>
    <t>Капитальный ремонт 1 душевой на 4 этаже в общежитии, расположенном по адресу: г. Тольятти, ул. Ленина, д. 37-а</t>
  </si>
  <si>
    <t>05.11.2015 по 20.11.2015</t>
  </si>
  <si>
    <t>ОБЩЕСТВО С ОГРАНИЧЕННОЙ ОТВЕТСТВЕННОСТЬЮ "ПРАЙМ", ИНН 6345027477  445350,ОБЛАСТЬ САМАРСКАЯ, ГОРОД ЖИГУЛЕВСК,УЛИЦА ПОЧТОВАЯ,21,7.</t>
  </si>
  <si>
    <t>http://zakupki.gov.ru/epz/order/notice/ea44/view/common-info.html?regNumber=0142200001315013022</t>
  </si>
  <si>
    <t>ООО "Прогресс+", ИНН: 6324047867. Адрес: 445020, г.Тольятти, ул. Советская,71А, кабинет 28</t>
  </si>
  <si>
    <t>КС-2 № АКТ-59 от 03.12.2015, КС-3 от 03.12.2015</t>
  </si>
  <si>
    <t>Платежное поручение № 1133 от 04.12.2015.</t>
  </si>
  <si>
    <t>единственный поставщик</t>
  </si>
  <si>
    <t>Замена окон в здании учебного корпуса, расположенного по адресу: г. Тольятти,  ул. Комсомольская, д. 165</t>
  </si>
  <si>
    <t>КС-2 от 09.12.2015   № акт-1,    КС-3 от 09.12.2015   № ФЗ-1</t>
  </si>
  <si>
    <t>Акт по форме КС-2 № 44/15-1 от 21.12.2015. Акт по форме КС-3 № 44/15-2 от 21.12.2015</t>
  </si>
  <si>
    <t>до 21.12.2015</t>
  </si>
  <si>
    <t>Платежное поручение № 1497 от 23.12.2015 на сумму в 569,23214</t>
  </si>
  <si>
    <t>Платежное поручение № 983 от 23.12.2015</t>
  </si>
  <si>
    <t>По ремонту стены: акты по форме КС-2  и КС-3 № 100 от 17.12.2015. По ремонту кровли: акты по форме КС-2 и КС-3 № 101 от 17.12.2015.</t>
  </si>
  <si>
    <t>с 05.11.2015 по 17.12.2015.</t>
  </si>
  <si>
    <t>Акт сдачи-приемки выполненных работ № 26 от 01.09.2015.</t>
  </si>
  <si>
    <t>Платежное поручение № 1468 от 24.12.2015.</t>
  </si>
  <si>
    <t>ООО "Стройуниверсал" ИНН 6324044464. В соответствии с дополнительным соглашением № 1 от 21 декабря 2015 смена названия подрядчика с ООО "Сторйуниверсал" на ООО группа компаний  "Волга-Тольятти".</t>
  </si>
  <si>
    <t>Авансовый платеж. Платежное поручение № 679 от 10.11.2015. Платежное поручение № 778 от 23.12.2015 на сумму 93,61310 тыс. рублей</t>
  </si>
  <si>
    <r>
      <t xml:space="preserve">Информация о прохождении  </t>
    </r>
    <r>
      <rPr>
        <b/>
        <u/>
        <sz val="16"/>
        <rFont val="Times New Roman"/>
        <family val="1"/>
        <charset val="204"/>
      </rPr>
      <t>в 2015 году</t>
    </r>
    <r>
      <rPr>
        <b/>
        <sz val="16"/>
        <rFont val="Times New Roman"/>
        <family val="1"/>
        <charset val="204"/>
      </rPr>
      <t xml:space="preserve"> капитального ремонта в зданиях образовательных учреждений, подведомственных Тольяттинскому управлению министерства образования и науки Самарской области</t>
    </r>
  </si>
  <si>
    <t>Адрес (гиперссылка) страницы контракта на ООС и (или) электронной торговой площадки</t>
  </si>
  <si>
    <t>ООО "ЭлектроТехСервис",  ИНН: 6324049173227 ул. Комсомольская, 163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</si>
</sst>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6" formatCode="#,##0.00000"/>
  </numFmts>
  <fonts count="14">
    <font>
      <sz val="11"/>
      <color theme="1"/>
      <name val="Calibri"/>
      <family val="2"/>
      <charset val="204"/>
      <scheme val="minor"/>
    </font>
    <font>
      <u/>
      <sz val="10.8"/>
      <color theme="1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.8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0.8"/>
      <name val="Calibri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tp.sberbank-ast.ru/Trade/NBT/PurchaseView/43/0/0/115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showGridLines="0" tabSelected="1" view="pageBreakPreview" topLeftCell="A19" zoomScale="66" zoomScaleNormal="100" zoomScaleSheetLayoutView="66" workbookViewId="0">
      <selection activeCell="K23" sqref="K23"/>
    </sheetView>
  </sheetViews>
  <sheetFormatPr defaultRowHeight="15"/>
  <cols>
    <col min="1" max="1" width="9.140625" style="29"/>
    <col min="2" max="2" width="44.42578125" style="29" customWidth="1"/>
    <col min="3" max="3" width="21.140625" style="29" customWidth="1"/>
    <col min="4" max="4" width="14.28515625" style="29" customWidth="1"/>
    <col min="5" max="5" width="11.7109375" style="29" customWidth="1"/>
    <col min="6" max="6" width="11.42578125" style="29" customWidth="1"/>
    <col min="7" max="7" width="15.28515625" style="29" customWidth="1"/>
    <col min="8" max="8" width="20.28515625" style="29" customWidth="1"/>
    <col min="9" max="9" width="14.140625" style="29" customWidth="1"/>
    <col min="10" max="11" width="22.28515625" style="29" customWidth="1"/>
    <col min="12" max="12" width="14.7109375" style="29" customWidth="1"/>
    <col min="13" max="13" width="32.28515625" style="29" customWidth="1"/>
    <col min="14" max="14" width="20.85546875" style="29" customWidth="1"/>
    <col min="15" max="15" width="30.7109375" style="29" customWidth="1"/>
    <col min="16" max="16" width="19.42578125" style="29" customWidth="1"/>
    <col min="17" max="17" width="43.7109375" style="29" customWidth="1"/>
    <col min="18" max="23" width="9.140625" style="29"/>
    <col min="24" max="24" width="63" style="29" customWidth="1"/>
    <col min="25" max="16384" width="9.140625" style="29"/>
  </cols>
  <sheetData>
    <row r="3" spans="1:17" ht="28.5" customHeight="1"/>
    <row r="4" spans="1:17" ht="21">
      <c r="A4" s="54" t="s">
        <v>141</v>
      </c>
      <c r="B4" s="55"/>
      <c r="C4" s="55"/>
      <c r="D4" s="55"/>
      <c r="E4" s="55"/>
      <c r="F4" s="55"/>
      <c r="G4" s="55"/>
      <c r="H4" s="55"/>
      <c r="I4" s="55"/>
      <c r="J4" s="56"/>
      <c r="K4" s="56"/>
      <c r="L4" s="56"/>
      <c r="M4" s="56"/>
      <c r="N4" s="56"/>
      <c r="O4" s="56"/>
      <c r="P4" s="56"/>
      <c r="Q4" s="56"/>
    </row>
    <row r="5" spans="1:17">
      <c r="A5" s="12"/>
      <c r="B5" s="49"/>
      <c r="C5" s="49"/>
      <c r="D5" s="49"/>
    </row>
    <row r="6" spans="1:17">
      <c r="B6" s="49"/>
      <c r="C6" s="49"/>
      <c r="D6" s="49"/>
    </row>
    <row r="7" spans="1:17" ht="63.75">
      <c r="A7" s="3" t="s">
        <v>0</v>
      </c>
      <c r="B7" s="3" t="s">
        <v>6</v>
      </c>
      <c r="C7" s="3" t="s">
        <v>13</v>
      </c>
      <c r="D7" s="3" t="s">
        <v>1</v>
      </c>
      <c r="E7" s="3" t="s">
        <v>2</v>
      </c>
      <c r="F7" s="3" t="s">
        <v>3</v>
      </c>
      <c r="G7" s="3" t="s">
        <v>11</v>
      </c>
      <c r="H7" s="3" t="s">
        <v>9</v>
      </c>
      <c r="I7" s="3" t="s">
        <v>10</v>
      </c>
      <c r="J7" s="3" t="s">
        <v>113</v>
      </c>
      <c r="K7" s="3" t="s">
        <v>5</v>
      </c>
      <c r="L7" s="3" t="s">
        <v>12</v>
      </c>
      <c r="M7" s="3" t="s">
        <v>4</v>
      </c>
      <c r="N7" s="3" t="s">
        <v>30</v>
      </c>
      <c r="O7" s="3" t="s">
        <v>8</v>
      </c>
      <c r="P7" s="3" t="s">
        <v>7</v>
      </c>
      <c r="Q7" s="3" t="s">
        <v>142</v>
      </c>
    </row>
    <row r="8" spans="1:17" ht="113.25" customHeight="1">
      <c r="A8" s="3" t="s">
        <v>14</v>
      </c>
      <c r="B8" s="1" t="s">
        <v>64</v>
      </c>
      <c r="C8" s="1" t="s">
        <v>23</v>
      </c>
      <c r="D8" s="3">
        <v>1600</v>
      </c>
      <c r="E8" s="10">
        <v>42170</v>
      </c>
      <c r="F8" s="10">
        <v>42191</v>
      </c>
      <c r="G8" s="2">
        <v>42207</v>
      </c>
      <c r="H8" s="3">
        <v>1600</v>
      </c>
      <c r="I8" s="1" t="s">
        <v>38</v>
      </c>
      <c r="J8" s="32">
        <f>D8-H8</f>
        <v>0</v>
      </c>
      <c r="K8" s="3" t="s">
        <v>22</v>
      </c>
      <c r="L8" s="3">
        <v>100</v>
      </c>
      <c r="M8" s="3" t="s">
        <v>61</v>
      </c>
      <c r="N8" s="3" t="s">
        <v>31</v>
      </c>
      <c r="O8" s="3" t="s">
        <v>102</v>
      </c>
      <c r="P8" s="3">
        <v>1600</v>
      </c>
      <c r="Q8" s="14" t="s">
        <v>24</v>
      </c>
    </row>
    <row r="9" spans="1:17" ht="100.5" customHeight="1">
      <c r="A9" s="3" t="s">
        <v>15</v>
      </c>
      <c r="B9" s="15" t="s">
        <v>49</v>
      </c>
      <c r="C9" s="1" t="s">
        <v>28</v>
      </c>
      <c r="D9" s="3">
        <v>65.069999999999993</v>
      </c>
      <c r="E9" s="3" t="s">
        <v>25</v>
      </c>
      <c r="F9" s="3" t="s">
        <v>25</v>
      </c>
      <c r="G9" s="10">
        <v>42163</v>
      </c>
      <c r="H9" s="3">
        <v>65.069999999999993</v>
      </c>
      <c r="I9" s="1" t="s">
        <v>37</v>
      </c>
      <c r="J9" s="32">
        <f t="shared" ref="J9:J27" si="0">D9-H9</f>
        <v>0</v>
      </c>
      <c r="K9" s="3" t="s">
        <v>26</v>
      </c>
      <c r="L9" s="3">
        <v>100</v>
      </c>
      <c r="M9" s="3" t="s">
        <v>55</v>
      </c>
      <c r="N9" s="3" t="s">
        <v>25</v>
      </c>
      <c r="O9" s="3" t="s">
        <v>27</v>
      </c>
      <c r="P9" s="3">
        <v>65.069999999999993</v>
      </c>
      <c r="Q9" s="3" t="s">
        <v>56</v>
      </c>
    </row>
    <row r="10" spans="1:17" ht="71.25" customHeight="1">
      <c r="A10" s="3" t="s">
        <v>16</v>
      </c>
      <c r="B10" s="15" t="s">
        <v>50</v>
      </c>
      <c r="C10" s="16" t="s">
        <v>32</v>
      </c>
      <c r="D10" s="34">
        <v>1078.5775000000001</v>
      </c>
      <c r="E10" s="10">
        <v>42170</v>
      </c>
      <c r="F10" s="10">
        <v>42198</v>
      </c>
      <c r="G10" s="7">
        <v>42212</v>
      </c>
      <c r="H10" s="34">
        <v>1078.5775000000001</v>
      </c>
      <c r="I10" s="4" t="s">
        <v>62</v>
      </c>
      <c r="J10" s="32">
        <f t="shared" si="0"/>
        <v>0</v>
      </c>
      <c r="K10" s="15" t="s">
        <v>58</v>
      </c>
      <c r="L10" s="3">
        <v>100</v>
      </c>
      <c r="M10" s="35" t="s">
        <v>112</v>
      </c>
      <c r="N10" s="3" t="s">
        <v>31</v>
      </c>
      <c r="O10" s="3" t="s">
        <v>108</v>
      </c>
      <c r="P10" s="3">
        <v>1078.575</v>
      </c>
      <c r="Q10" s="11" t="s">
        <v>34</v>
      </c>
    </row>
    <row r="11" spans="1:17" ht="74.25" customHeight="1">
      <c r="A11" s="18"/>
      <c r="B11" s="31"/>
      <c r="C11" s="1" t="s">
        <v>33</v>
      </c>
      <c r="D11" s="33">
        <v>689.7</v>
      </c>
      <c r="E11" s="10">
        <v>42170</v>
      </c>
      <c r="F11" s="10">
        <v>42198</v>
      </c>
      <c r="G11" s="7">
        <v>42216</v>
      </c>
      <c r="H11" s="33">
        <v>689.7</v>
      </c>
      <c r="I11" s="4" t="s">
        <v>63</v>
      </c>
      <c r="J11" s="32">
        <f t="shared" si="0"/>
        <v>0</v>
      </c>
      <c r="K11" s="6" t="s">
        <v>59</v>
      </c>
      <c r="L11" s="3">
        <v>100</v>
      </c>
      <c r="M11" s="35" t="s">
        <v>111</v>
      </c>
      <c r="N11" s="3" t="s">
        <v>31</v>
      </c>
      <c r="O11" s="1" t="s">
        <v>115</v>
      </c>
      <c r="P11" s="33">
        <v>689.7</v>
      </c>
      <c r="Q11" s="11" t="s">
        <v>35</v>
      </c>
    </row>
    <row r="12" spans="1:17" ht="89.25">
      <c r="A12" s="3" t="s">
        <v>17</v>
      </c>
      <c r="B12" s="1" t="s">
        <v>51</v>
      </c>
      <c r="C12" s="1" t="s">
        <v>36</v>
      </c>
      <c r="D12" s="17">
        <v>1840.36844</v>
      </c>
      <c r="E12" s="10">
        <v>42186</v>
      </c>
      <c r="F12" s="10">
        <v>42233</v>
      </c>
      <c r="G12" s="10">
        <v>42249</v>
      </c>
      <c r="H12" s="17">
        <v>1840.36844</v>
      </c>
      <c r="I12" s="3" t="s">
        <v>60</v>
      </c>
      <c r="J12" s="32">
        <f t="shared" si="0"/>
        <v>0</v>
      </c>
      <c r="K12" s="1" t="s">
        <v>78</v>
      </c>
      <c r="L12" s="20">
        <v>100</v>
      </c>
      <c r="M12" s="35" t="s">
        <v>109</v>
      </c>
      <c r="N12" s="3" t="s">
        <v>31</v>
      </c>
      <c r="O12" s="35" t="s">
        <v>110</v>
      </c>
      <c r="P12" s="3">
        <v>1840.36844</v>
      </c>
      <c r="Q12" s="11" t="s">
        <v>95</v>
      </c>
    </row>
    <row r="13" spans="1:17" ht="335.25" customHeight="1">
      <c r="A13" s="3"/>
      <c r="B13" s="19"/>
      <c r="C13" s="19" t="s">
        <v>129</v>
      </c>
      <c r="D13" s="40">
        <v>801.73555999999985</v>
      </c>
      <c r="E13" s="2">
        <v>42321</v>
      </c>
      <c r="F13" s="2">
        <v>42338</v>
      </c>
      <c r="G13" s="2">
        <v>42352</v>
      </c>
      <c r="H13" s="40">
        <v>569.23213999999996</v>
      </c>
      <c r="I13" s="2" t="s">
        <v>132</v>
      </c>
      <c r="J13" s="32">
        <f t="shared" si="0"/>
        <v>232.50341999999989</v>
      </c>
      <c r="K13" s="1" t="s">
        <v>125</v>
      </c>
      <c r="L13" s="20">
        <v>100</v>
      </c>
      <c r="M13" s="35" t="s">
        <v>131</v>
      </c>
      <c r="N13" s="3" t="s">
        <v>31</v>
      </c>
      <c r="O13" s="35" t="s">
        <v>133</v>
      </c>
      <c r="P13" s="3">
        <v>569.23213999999996</v>
      </c>
      <c r="Q13" s="11" t="s">
        <v>124</v>
      </c>
    </row>
    <row r="14" spans="1:17" ht="89.25">
      <c r="A14" s="3" t="s">
        <v>18</v>
      </c>
      <c r="B14" s="1" t="s">
        <v>52</v>
      </c>
      <c r="C14" s="19" t="s">
        <v>117</v>
      </c>
      <c r="D14" s="20">
        <v>121.4936</v>
      </c>
      <c r="E14" s="3" t="s">
        <v>25</v>
      </c>
      <c r="F14" s="3" t="s">
        <v>25</v>
      </c>
      <c r="G14" s="10">
        <v>42170</v>
      </c>
      <c r="H14" s="3">
        <v>121.4936</v>
      </c>
      <c r="I14" s="7" t="s">
        <v>81</v>
      </c>
      <c r="J14" s="32">
        <f t="shared" si="0"/>
        <v>0</v>
      </c>
      <c r="K14" s="6" t="s">
        <v>83</v>
      </c>
      <c r="L14" s="3">
        <v>100</v>
      </c>
      <c r="M14" s="35" t="s">
        <v>88</v>
      </c>
      <c r="N14" s="3" t="s">
        <v>25</v>
      </c>
      <c r="O14" s="6" t="s">
        <v>85</v>
      </c>
      <c r="P14" s="4">
        <v>121.4936</v>
      </c>
      <c r="Q14" s="3" t="s">
        <v>25</v>
      </c>
    </row>
    <row r="15" spans="1:17" ht="64.5">
      <c r="A15" s="3"/>
      <c r="B15" s="1"/>
      <c r="C15" s="21" t="s">
        <v>79</v>
      </c>
      <c r="D15" s="22">
        <v>399.68211000000002</v>
      </c>
      <c r="E15" s="3" t="s">
        <v>25</v>
      </c>
      <c r="F15" s="3" t="s">
        <v>25</v>
      </c>
      <c r="G15" s="10">
        <v>42170</v>
      </c>
      <c r="H15" s="3">
        <v>399.68211000000002</v>
      </c>
      <c r="I15" s="7" t="s">
        <v>81</v>
      </c>
      <c r="J15" s="32">
        <f t="shared" si="0"/>
        <v>0</v>
      </c>
      <c r="K15" s="6" t="s">
        <v>84</v>
      </c>
      <c r="L15" s="3">
        <v>100</v>
      </c>
      <c r="M15" s="35" t="s">
        <v>89</v>
      </c>
      <c r="N15" s="3" t="s">
        <v>25</v>
      </c>
      <c r="O15" s="6" t="s">
        <v>86</v>
      </c>
      <c r="P15" s="23">
        <v>399.68211000000002</v>
      </c>
      <c r="Q15" s="3" t="s">
        <v>25</v>
      </c>
    </row>
    <row r="16" spans="1:17" ht="64.5">
      <c r="A16" s="3"/>
      <c r="B16" s="1"/>
      <c r="C16" s="9" t="s">
        <v>80</v>
      </c>
      <c r="D16" s="4">
        <v>139.51929000000001</v>
      </c>
      <c r="E16" s="3" t="s">
        <v>25</v>
      </c>
      <c r="F16" s="3" t="s">
        <v>25</v>
      </c>
      <c r="G16" s="10">
        <v>42174</v>
      </c>
      <c r="H16" s="3">
        <v>139.51929000000001</v>
      </c>
      <c r="I16" s="7" t="s">
        <v>82</v>
      </c>
      <c r="J16" s="32">
        <f t="shared" si="0"/>
        <v>0</v>
      </c>
      <c r="K16" s="6" t="s">
        <v>84</v>
      </c>
      <c r="L16" s="3">
        <v>100</v>
      </c>
      <c r="M16" s="35" t="s">
        <v>90</v>
      </c>
      <c r="N16" s="3" t="s">
        <v>25</v>
      </c>
      <c r="O16" s="6" t="s">
        <v>87</v>
      </c>
      <c r="P16" s="4">
        <v>139.51929000000001</v>
      </c>
      <c r="Q16" s="3" t="s">
        <v>25</v>
      </c>
    </row>
    <row r="17" spans="1:17" ht="151.5" customHeight="1">
      <c r="A17" s="3"/>
      <c r="B17" s="1"/>
      <c r="C17" s="16" t="s">
        <v>114</v>
      </c>
      <c r="D17" s="3">
        <v>133.733</v>
      </c>
      <c r="E17" s="3" t="s">
        <v>25</v>
      </c>
      <c r="F17" s="3" t="s">
        <v>25</v>
      </c>
      <c r="G17" s="10">
        <v>42313</v>
      </c>
      <c r="H17" s="3">
        <v>133.733</v>
      </c>
      <c r="I17" s="10" t="s">
        <v>136</v>
      </c>
      <c r="J17" s="32">
        <f>D17-40.1199</f>
        <v>93.613100000000003</v>
      </c>
      <c r="K17" s="6" t="s">
        <v>139</v>
      </c>
      <c r="L17" s="3">
        <v>100</v>
      </c>
      <c r="M17" s="50" t="s">
        <v>135</v>
      </c>
      <c r="N17" s="3"/>
      <c r="O17" s="36" t="s">
        <v>140</v>
      </c>
      <c r="P17" s="4">
        <v>133.733</v>
      </c>
      <c r="Q17" s="3"/>
    </row>
    <row r="18" spans="1:17" ht="102">
      <c r="A18" s="3" t="s">
        <v>19</v>
      </c>
      <c r="B18" s="1" t="s">
        <v>118</v>
      </c>
      <c r="C18" s="1" t="s">
        <v>119</v>
      </c>
      <c r="D18" s="3">
        <v>3538.8747800000001</v>
      </c>
      <c r="E18" s="10">
        <v>42156</v>
      </c>
      <c r="F18" s="10">
        <v>42191</v>
      </c>
      <c r="G18" s="10">
        <v>42201</v>
      </c>
      <c r="H18" s="3">
        <v>3538.8747800000001</v>
      </c>
      <c r="I18" s="1" t="s">
        <v>41</v>
      </c>
      <c r="J18" s="32">
        <f t="shared" si="0"/>
        <v>0</v>
      </c>
      <c r="K18" s="3" t="s">
        <v>40</v>
      </c>
      <c r="L18" s="3">
        <v>100</v>
      </c>
      <c r="M18" s="1" t="s">
        <v>97</v>
      </c>
      <c r="N18" s="15"/>
      <c r="O18" s="6" t="s">
        <v>100</v>
      </c>
      <c r="P18" s="24">
        <f>S18+T18+U18</f>
        <v>0</v>
      </c>
      <c r="Q18" s="11" t="s">
        <v>39</v>
      </c>
    </row>
    <row r="19" spans="1:17" ht="114.75">
      <c r="A19" s="3"/>
      <c r="B19" s="1"/>
      <c r="C19" s="42" t="s">
        <v>121</v>
      </c>
      <c r="D19" s="32">
        <v>35.746220000000001</v>
      </c>
      <c r="E19" s="10" t="s">
        <v>25</v>
      </c>
      <c r="F19" s="10" t="s">
        <v>25</v>
      </c>
      <c r="G19" s="43">
        <v>42313</v>
      </c>
      <c r="H19" s="32">
        <v>35.746220000000001</v>
      </c>
      <c r="I19" s="43" t="s">
        <v>122</v>
      </c>
      <c r="J19" s="32">
        <f t="shared" ref="J19" si="1">D19-H19</f>
        <v>0</v>
      </c>
      <c r="K19" s="3" t="s">
        <v>123</v>
      </c>
      <c r="L19" s="3">
        <v>100</v>
      </c>
      <c r="M19" s="3" t="s">
        <v>126</v>
      </c>
      <c r="N19" s="3" t="s">
        <v>25</v>
      </c>
      <c r="O19" s="1" t="s">
        <v>127</v>
      </c>
      <c r="P19" s="46">
        <v>35.746220000000001</v>
      </c>
      <c r="Q19" s="27" t="s">
        <v>128</v>
      </c>
    </row>
    <row r="20" spans="1:17" ht="153">
      <c r="A20" s="3" t="s">
        <v>20</v>
      </c>
      <c r="B20" s="16" t="s">
        <v>96</v>
      </c>
      <c r="C20" s="16" t="s">
        <v>67</v>
      </c>
      <c r="D20" s="3">
        <v>3120</v>
      </c>
      <c r="E20" s="10">
        <v>42158</v>
      </c>
      <c r="F20" s="10">
        <v>42234</v>
      </c>
      <c r="G20" s="10">
        <v>42248</v>
      </c>
      <c r="H20" s="8">
        <v>3120</v>
      </c>
      <c r="I20" s="3" t="s">
        <v>65</v>
      </c>
      <c r="J20" s="32">
        <f t="shared" si="0"/>
        <v>0</v>
      </c>
      <c r="K20" s="16" t="s">
        <v>66</v>
      </c>
      <c r="L20" s="3">
        <v>100</v>
      </c>
      <c r="M20" s="1" t="s">
        <v>137</v>
      </c>
      <c r="N20" s="3" t="s">
        <v>25</v>
      </c>
      <c r="O20" s="3" t="s">
        <v>138</v>
      </c>
      <c r="P20" s="3" t="s">
        <v>25</v>
      </c>
      <c r="Q20" s="11" t="s">
        <v>57</v>
      </c>
    </row>
    <row r="21" spans="1:17" ht="89.25">
      <c r="A21" s="3" t="s">
        <v>21</v>
      </c>
      <c r="B21" s="1" t="s">
        <v>54</v>
      </c>
      <c r="C21" s="1" t="s">
        <v>53</v>
      </c>
      <c r="D21" s="3">
        <v>240</v>
      </c>
      <c r="E21" s="10">
        <v>42150</v>
      </c>
      <c r="F21" s="10">
        <v>42158</v>
      </c>
      <c r="G21" s="10">
        <v>42165</v>
      </c>
      <c r="H21" s="3">
        <v>240</v>
      </c>
      <c r="I21" s="3" t="s">
        <v>94</v>
      </c>
      <c r="J21" s="32">
        <f t="shared" si="0"/>
        <v>0</v>
      </c>
      <c r="K21" s="1" t="s">
        <v>42</v>
      </c>
      <c r="L21" s="25">
        <v>100</v>
      </c>
      <c r="M21" s="1" t="s">
        <v>72</v>
      </c>
      <c r="N21" s="48"/>
      <c r="O21" s="5" t="s">
        <v>46</v>
      </c>
      <c r="P21" s="25">
        <v>240</v>
      </c>
      <c r="Q21" s="11" t="s">
        <v>45</v>
      </c>
    </row>
    <row r="22" spans="1:17" ht="89.25">
      <c r="A22" s="18"/>
      <c r="B22" s="1"/>
      <c r="C22" s="1" t="s">
        <v>44</v>
      </c>
      <c r="D22" s="3">
        <v>519.79440999999997</v>
      </c>
      <c r="E22" s="10">
        <v>42153</v>
      </c>
      <c r="F22" s="10">
        <v>42180</v>
      </c>
      <c r="G22" s="10">
        <v>42191</v>
      </c>
      <c r="H22" s="3">
        <v>519.79440999999997</v>
      </c>
      <c r="I22" s="3" t="s">
        <v>93</v>
      </c>
      <c r="J22" s="32">
        <f t="shared" si="0"/>
        <v>0</v>
      </c>
      <c r="K22" s="1" t="s">
        <v>43</v>
      </c>
      <c r="L22" s="25">
        <v>100</v>
      </c>
      <c r="M22" s="26" t="s">
        <v>71</v>
      </c>
      <c r="N22" s="47"/>
      <c r="O22" s="5" t="s">
        <v>68</v>
      </c>
      <c r="P22" s="3">
        <v>519.79440999999997</v>
      </c>
      <c r="Q22" s="27" t="s">
        <v>47</v>
      </c>
    </row>
    <row r="23" spans="1:17" ht="89.25">
      <c r="A23" s="18"/>
      <c r="B23" s="1"/>
      <c r="C23" s="1" t="s">
        <v>91</v>
      </c>
      <c r="D23" s="3">
        <v>98.47636</v>
      </c>
      <c r="E23" s="10" t="s">
        <v>25</v>
      </c>
      <c r="F23" s="10" t="s">
        <v>25</v>
      </c>
      <c r="G23" s="10">
        <v>42201</v>
      </c>
      <c r="H23" s="3">
        <v>98.47636</v>
      </c>
      <c r="I23" s="3" t="s">
        <v>92</v>
      </c>
      <c r="J23" s="32">
        <f t="shared" si="0"/>
        <v>0</v>
      </c>
      <c r="K23" s="1" t="s">
        <v>69</v>
      </c>
      <c r="L23" s="25">
        <v>100</v>
      </c>
      <c r="M23" s="1" t="s">
        <v>70</v>
      </c>
      <c r="N23" s="3" t="s">
        <v>25</v>
      </c>
      <c r="O23" s="5" t="s">
        <v>73</v>
      </c>
      <c r="P23" s="3">
        <v>98.47636</v>
      </c>
      <c r="Q23" s="28" t="s">
        <v>74</v>
      </c>
    </row>
    <row r="24" spans="1:17" ht="102">
      <c r="A24" s="18"/>
      <c r="B24" s="1"/>
      <c r="C24" s="1" t="s">
        <v>98</v>
      </c>
      <c r="D24" s="3">
        <v>9.6592300000000009</v>
      </c>
      <c r="E24" s="10" t="s">
        <v>25</v>
      </c>
      <c r="F24" s="10" t="s">
        <v>25</v>
      </c>
      <c r="G24" s="10">
        <v>42240</v>
      </c>
      <c r="H24" s="3">
        <v>9.6592300000000009</v>
      </c>
      <c r="I24" s="3" t="s">
        <v>99</v>
      </c>
      <c r="J24" s="32">
        <f t="shared" si="0"/>
        <v>0</v>
      </c>
      <c r="K24" s="1" t="s">
        <v>143</v>
      </c>
      <c r="L24" s="25">
        <v>100</v>
      </c>
      <c r="M24" s="1"/>
      <c r="N24" s="3" t="s">
        <v>25</v>
      </c>
      <c r="O24" s="5"/>
      <c r="P24" s="25">
        <v>9.6592300000000009</v>
      </c>
      <c r="Q24" s="28" t="s">
        <v>74</v>
      </c>
    </row>
    <row r="25" spans="1:17" ht="51">
      <c r="A25" s="3" t="s">
        <v>75</v>
      </c>
      <c r="B25" s="1" t="s">
        <v>76</v>
      </c>
      <c r="C25" s="6" t="s">
        <v>103</v>
      </c>
      <c r="D25" s="3">
        <v>83.174350000000004</v>
      </c>
      <c r="E25" s="10" t="s">
        <v>25</v>
      </c>
      <c r="F25" s="10" t="s">
        <v>25</v>
      </c>
      <c r="G25" s="7">
        <v>42248</v>
      </c>
      <c r="H25" s="4">
        <v>83.174350000000004</v>
      </c>
      <c r="I25" s="4" t="s">
        <v>101</v>
      </c>
      <c r="J25" s="32">
        <f t="shared" si="0"/>
        <v>0</v>
      </c>
      <c r="K25" s="1" t="s">
        <v>106</v>
      </c>
      <c r="L25" s="30">
        <v>100</v>
      </c>
      <c r="M25" s="36" t="s">
        <v>107</v>
      </c>
      <c r="N25" s="3" t="s">
        <v>25</v>
      </c>
      <c r="O25" s="35" t="s">
        <v>104</v>
      </c>
      <c r="P25" s="35">
        <v>83.174350000000004</v>
      </c>
      <c r="Q25" s="28" t="s">
        <v>74</v>
      </c>
    </row>
    <row r="26" spans="1:17" ht="222.75" customHeight="1">
      <c r="A26" s="3"/>
      <c r="B26" s="1"/>
      <c r="C26" s="1" t="s">
        <v>77</v>
      </c>
      <c r="D26" s="41">
        <v>645.15665000000001</v>
      </c>
      <c r="E26" s="37">
        <v>42265</v>
      </c>
      <c r="F26" s="10">
        <v>42291</v>
      </c>
      <c r="G26" s="10">
        <v>42303</v>
      </c>
      <c r="H26" s="17">
        <v>641.93087000000003</v>
      </c>
      <c r="I26" s="3" t="s">
        <v>120</v>
      </c>
      <c r="J26" s="32">
        <f t="shared" si="0"/>
        <v>3.2257799999999861</v>
      </c>
      <c r="K26" s="39" t="s">
        <v>116</v>
      </c>
      <c r="L26" s="25">
        <v>100</v>
      </c>
      <c r="M26" s="1" t="s">
        <v>130</v>
      </c>
      <c r="N26" s="3" t="s">
        <v>31</v>
      </c>
      <c r="O26" s="5" t="s">
        <v>134</v>
      </c>
      <c r="P26" s="25">
        <v>641.93087000000003</v>
      </c>
      <c r="Q26" s="38" t="s">
        <v>105</v>
      </c>
    </row>
    <row r="27" spans="1:17">
      <c r="A27" s="18"/>
      <c r="B27" s="51" t="s">
        <v>48</v>
      </c>
      <c r="C27" s="15"/>
      <c r="D27" s="52">
        <f>SUM(D8:D26)</f>
        <v>15160.761500000002</v>
      </c>
      <c r="E27" s="18"/>
      <c r="F27" s="18"/>
      <c r="G27" s="18"/>
      <c r="H27" s="53">
        <f>H26+H25+H24+H21+H20+H18+H16+H15+H14+H12+H11+H10+H9+H8</f>
        <v>13568.05017</v>
      </c>
      <c r="I27" s="18"/>
      <c r="J27" s="32">
        <f t="shared" si="0"/>
        <v>1592.7113300000019</v>
      </c>
      <c r="K27" s="15"/>
      <c r="L27" s="15"/>
      <c r="M27" s="15"/>
      <c r="N27" s="15"/>
      <c r="O27" s="15"/>
      <c r="P27" s="18">
        <f>SUM(P8:P25)</f>
        <v>7624.2241500000009</v>
      </c>
      <c r="Q27" s="15"/>
    </row>
    <row r="28" spans="1:17" ht="18.75">
      <c r="A28" s="13"/>
      <c r="D28" s="44"/>
      <c r="E28" s="44"/>
      <c r="F28" s="44"/>
      <c r="G28" s="44"/>
      <c r="H28" s="44"/>
      <c r="I28" s="44"/>
      <c r="J28" s="13"/>
    </row>
    <row r="29" spans="1:17">
      <c r="A29" s="13"/>
      <c r="B29" s="45" t="s">
        <v>29</v>
      </c>
      <c r="C29" s="45"/>
      <c r="D29" s="13"/>
      <c r="E29" s="13"/>
      <c r="F29" s="13"/>
      <c r="G29" s="13"/>
      <c r="H29" s="13"/>
      <c r="I29" s="13"/>
      <c r="J29" s="13"/>
    </row>
    <row r="30" spans="1:17">
      <c r="A30" s="13"/>
      <c r="D30" s="13"/>
      <c r="E30" s="13"/>
      <c r="F30" s="13"/>
      <c r="G30" s="13"/>
      <c r="H30" s="13"/>
      <c r="I30" s="13"/>
      <c r="J30" s="13"/>
    </row>
    <row r="31" spans="1:17">
      <c r="C31" s="49"/>
      <c r="D31" s="49"/>
      <c r="E31" s="49"/>
      <c r="F31" s="49"/>
      <c r="G31" s="49"/>
      <c r="H31" s="49"/>
      <c r="I31" s="49"/>
      <c r="J31" s="49"/>
    </row>
    <row r="32" spans="1:17">
      <c r="C32" s="49"/>
      <c r="D32" s="49"/>
      <c r="E32" s="49"/>
      <c r="F32" s="49"/>
      <c r="G32" s="49"/>
      <c r="H32" s="49"/>
      <c r="I32" s="49"/>
      <c r="J32" s="49"/>
    </row>
    <row r="33" spans="3:10">
      <c r="C33" s="49"/>
      <c r="D33" s="49"/>
      <c r="E33" s="49"/>
      <c r="F33" s="49"/>
      <c r="G33" s="49"/>
      <c r="H33" s="49"/>
      <c r="I33" s="49"/>
      <c r="J33" s="49"/>
    </row>
    <row r="34" spans="3:10">
      <c r="C34" s="49"/>
      <c r="D34" s="49"/>
      <c r="E34" s="49"/>
      <c r="F34" s="49"/>
      <c r="G34" s="49"/>
      <c r="H34" s="49"/>
      <c r="I34" s="49"/>
      <c r="J34" s="49"/>
    </row>
    <row r="35" spans="3:10">
      <c r="C35" s="49"/>
      <c r="D35" s="49"/>
      <c r="E35" s="49"/>
      <c r="F35" s="49"/>
      <c r="G35" s="49"/>
      <c r="H35" s="49"/>
      <c r="I35" s="49"/>
      <c r="J35" s="49"/>
    </row>
    <row r="36" spans="3:10">
      <c r="C36" s="49"/>
      <c r="D36" s="49"/>
      <c r="E36" s="49"/>
      <c r="F36" s="49"/>
      <c r="G36" s="49"/>
      <c r="H36" s="49"/>
      <c r="I36" s="49"/>
      <c r="J36" s="49"/>
    </row>
    <row r="37" spans="3:10">
      <c r="C37" s="49"/>
      <c r="D37" s="49"/>
      <c r="E37" s="49"/>
      <c r="F37" s="49"/>
      <c r="G37" s="49"/>
      <c r="H37" s="49"/>
      <c r="I37" s="49"/>
      <c r="J37" s="49"/>
    </row>
    <row r="38" spans="3:10">
      <c r="C38" s="49"/>
      <c r="D38" s="49"/>
      <c r="E38" s="49"/>
      <c r="F38" s="49"/>
      <c r="G38" s="49"/>
      <c r="H38" s="49"/>
      <c r="I38" s="49"/>
      <c r="J38" s="49"/>
    </row>
    <row r="39" spans="3:10">
      <c r="C39" s="49"/>
      <c r="D39" s="49"/>
      <c r="E39" s="49"/>
      <c r="F39" s="49"/>
      <c r="G39" s="49"/>
      <c r="H39" s="49"/>
      <c r="I39" s="49"/>
      <c r="J39" s="49"/>
    </row>
    <row r="40" spans="3:10">
      <c r="C40" s="49"/>
      <c r="D40" s="49"/>
      <c r="E40" s="49"/>
      <c r="F40" s="49"/>
      <c r="G40" s="49"/>
      <c r="H40" s="49"/>
      <c r="I40" s="49"/>
      <c r="J40" s="49"/>
    </row>
    <row r="41" spans="3:10">
      <c r="C41" s="49"/>
      <c r="D41" s="49"/>
      <c r="E41" s="49"/>
      <c r="F41" s="49"/>
      <c r="G41" s="49"/>
      <c r="H41" s="49"/>
      <c r="I41" s="49"/>
      <c r="J41" s="49"/>
    </row>
    <row r="42" spans="3:10">
      <c r="C42" s="49"/>
      <c r="D42" s="49"/>
      <c r="E42" s="49"/>
      <c r="F42" s="49"/>
      <c r="G42" s="49"/>
      <c r="H42" s="49"/>
      <c r="I42" s="49"/>
      <c r="J42" s="49"/>
    </row>
    <row r="43" spans="3:10">
      <c r="C43" s="49"/>
      <c r="D43" s="49"/>
      <c r="E43" s="49"/>
      <c r="F43" s="49"/>
      <c r="G43" s="49"/>
      <c r="H43" s="49"/>
      <c r="I43" s="49"/>
      <c r="J43" s="49"/>
    </row>
    <row r="44" spans="3:10">
      <c r="C44" s="49"/>
      <c r="D44" s="49"/>
      <c r="E44" s="49"/>
      <c r="F44" s="49"/>
      <c r="G44" s="49"/>
      <c r="H44" s="49"/>
      <c r="I44" s="49"/>
      <c r="J44" s="49"/>
    </row>
    <row r="45" spans="3:10">
      <c r="C45" s="49"/>
      <c r="D45" s="49"/>
      <c r="E45" s="49"/>
      <c r="F45" s="49"/>
      <c r="G45" s="49"/>
      <c r="H45" s="49"/>
      <c r="I45" s="49"/>
      <c r="J45" s="49"/>
    </row>
    <row r="46" spans="3:10">
      <c r="C46" s="49"/>
      <c r="D46" s="49"/>
      <c r="E46" s="49"/>
      <c r="F46" s="49"/>
      <c r="G46" s="49"/>
      <c r="H46" s="49"/>
      <c r="I46" s="49"/>
      <c r="J46" s="49"/>
    </row>
    <row r="47" spans="3:10">
      <c r="C47" s="49"/>
      <c r="D47" s="49"/>
      <c r="E47" s="49"/>
      <c r="F47" s="49"/>
      <c r="G47" s="49"/>
      <c r="H47" s="49"/>
      <c r="I47" s="49"/>
      <c r="J47" s="49"/>
    </row>
    <row r="48" spans="3:10">
      <c r="C48" s="49"/>
      <c r="D48" s="49"/>
      <c r="E48" s="49"/>
      <c r="F48" s="49"/>
      <c r="G48" s="49"/>
      <c r="H48" s="49"/>
      <c r="I48" s="49"/>
      <c r="J48" s="49"/>
    </row>
  </sheetData>
  <mergeCells count="1">
    <mergeCell ref="A4:Q4"/>
  </mergeCells>
  <hyperlinks>
    <hyperlink ref="Q20" r:id="rId1"/>
  </hyperlinks>
  <pageMargins left="0.28999999999999998" right="0.19685039370078741" top="0.31496062992125984" bottom="0.27559055118110237" header="0.31496062992125984" footer="0.27559055118110237"/>
  <pageSetup paperSize="9" scale="34" orientation="landscape" verticalDpi="0" r:id="rId2"/>
  <rowBreaks count="2" manualBreakCount="2">
    <brk id="13" max="18" man="1"/>
    <brk id="2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состоянию на 24.12.2015.</vt:lpstr>
      <vt:lpstr>'По состоянию на 24.12.2015.'!Область_печати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Tumon-PK</cp:lastModifiedBy>
  <cp:lastPrinted>2015-12-10T12:11:00Z</cp:lastPrinted>
  <dcterms:created xsi:type="dcterms:W3CDTF">2006-09-28T05:33:49Z</dcterms:created>
  <dcterms:modified xsi:type="dcterms:W3CDTF">2016-09-12T06:42:20Z</dcterms:modified>
</cp:coreProperties>
</file>